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GUYEN ANH\ĐÁNH GIÁ RÈN LUYỆN\RÈN LUYỆN 2022-2023\HỌC BỔNG 22-23\HỌC BỔNG TRÌNH KÝ\HỌC BỔNG CĐ HK 1 22-23\"/>
    </mc:Choice>
  </mc:AlternateContent>
  <bookViews>
    <workbookView xWindow="0" yWindow="0" windowWidth="24000" windowHeight="9630" tabRatio="671"/>
  </bookViews>
  <sheets>
    <sheet name="NHÓM 1" sheetId="16" r:id="rId1"/>
    <sheet name=" NHÓM 2" sheetId="18" r:id="rId2"/>
    <sheet name="NHÓM 3" sheetId="20" r:id="rId3"/>
    <sheet name="NHÓM 4" sheetId="23" r:id="rId4"/>
  </sheets>
  <calcPr calcId="162913"/>
</workbook>
</file>

<file path=xl/calcChain.xml><?xml version="1.0" encoding="utf-8"?>
<calcChain xmlns="http://schemas.openxmlformats.org/spreadsheetml/2006/main">
  <c r="M17" i="23" l="1"/>
  <c r="J17" i="23"/>
  <c r="H17" i="23"/>
  <c r="M16" i="23"/>
  <c r="J16" i="23"/>
  <c r="H16" i="23"/>
  <c r="M15" i="23"/>
  <c r="J15" i="23"/>
  <c r="H15" i="23"/>
  <c r="M14" i="23"/>
  <c r="J14" i="23"/>
  <c r="H14" i="23"/>
  <c r="M13" i="23"/>
  <c r="J13" i="23"/>
  <c r="H13" i="23"/>
  <c r="M12" i="23"/>
  <c r="J12" i="23"/>
  <c r="H12" i="23"/>
  <c r="M11" i="23"/>
  <c r="J11" i="23"/>
  <c r="H11" i="23"/>
  <c r="M18" i="23" l="1"/>
  <c r="M18" i="16" l="1"/>
  <c r="J17" i="16"/>
  <c r="H17" i="16"/>
  <c r="J16" i="16"/>
  <c r="H16" i="16"/>
  <c r="J15" i="16"/>
  <c r="H15" i="16"/>
  <c r="J14" i="16"/>
  <c r="H14" i="16"/>
  <c r="J13" i="16"/>
  <c r="H13" i="16"/>
  <c r="J12" i="16"/>
  <c r="H12" i="16"/>
  <c r="J11" i="16"/>
  <c r="H11" i="16"/>
  <c r="J10" i="16"/>
  <c r="H10" i="16"/>
  <c r="M18" i="18" l="1"/>
  <c r="M14" i="20"/>
  <c r="J13" i="20" l="1"/>
  <c r="H13" i="20"/>
  <c r="J12" i="20"/>
  <c r="H12" i="20"/>
  <c r="J11" i="20"/>
  <c r="H11" i="20"/>
  <c r="J10" i="18" l="1"/>
  <c r="H10" i="18"/>
  <c r="H11" i="18"/>
  <c r="J11" i="18"/>
  <c r="H12" i="18"/>
  <c r="J12" i="18"/>
  <c r="J17" i="18"/>
  <c r="H17" i="18"/>
  <c r="J16" i="18"/>
  <c r="H16" i="18"/>
  <c r="J15" i="18"/>
  <c r="H15" i="18"/>
  <c r="J14" i="18"/>
  <c r="H14" i="18"/>
  <c r="J13" i="18"/>
  <c r="H13" i="18"/>
</calcChain>
</file>

<file path=xl/sharedStrings.xml><?xml version="1.0" encoding="utf-8"?>
<sst xmlns="http://schemas.openxmlformats.org/spreadsheetml/2006/main" count="265" uniqueCount="120">
  <si>
    <t>CỘNG HÒA XÃ HỘI CHỦ NGHĨA VIỆT NAM</t>
  </si>
  <si>
    <t>Độc lập - Tự do - Hạnh phúc</t>
  </si>
  <si>
    <t>Mã sinh viên</t>
  </si>
  <si>
    <t>Ngày sinh</t>
  </si>
  <si>
    <t>Giới tính</t>
  </si>
  <si>
    <t>Xếp loại</t>
  </si>
  <si>
    <t>Ghi chú</t>
  </si>
  <si>
    <t>UBND TỈNH HẬU GIANG</t>
  </si>
  <si>
    <t>TRƯỜNG CAO ĐẲNG CỘNG ĐỒNG</t>
  </si>
  <si>
    <t>Khá</t>
  </si>
  <si>
    <t>Họ và tên sinh viên</t>
  </si>
  <si>
    <t>Dương</t>
  </si>
  <si>
    <t>Nữ</t>
  </si>
  <si>
    <t>Giang</t>
  </si>
  <si>
    <t>Nguyễn Thị Mỹ</t>
  </si>
  <si>
    <t>Ý</t>
  </si>
  <si>
    <t>Hương</t>
  </si>
  <si>
    <t>Ngọc</t>
  </si>
  <si>
    <t>Nguyên</t>
  </si>
  <si>
    <t>Nhi</t>
  </si>
  <si>
    <t>Thư</t>
  </si>
  <si>
    <t>Vân</t>
  </si>
  <si>
    <t>Nguyễn Thúy</t>
  </si>
  <si>
    <t>Duy</t>
  </si>
  <si>
    <t>Đang</t>
  </si>
  <si>
    <t>Duyên</t>
  </si>
  <si>
    <t>Nguyễn Thị Yến</t>
  </si>
  <si>
    <t>Trần Thị Ngọc</t>
  </si>
  <si>
    <t>06/06/2003</t>
  </si>
  <si>
    <t>Vy</t>
  </si>
  <si>
    <t>KQHT</t>
  </si>
  <si>
    <t>KQRL</t>
  </si>
  <si>
    <t>Xếp loại HB</t>
  </si>
  <si>
    <t xml:space="preserve">Điểm </t>
  </si>
  <si>
    <t>Lớp</t>
  </si>
  <si>
    <t>STT</t>
  </si>
  <si>
    <t>Trưởng Phòng KH-TC</t>
  </si>
  <si>
    <t>Trưởng Phòng Khảo thí - KĐCL</t>
  </si>
  <si>
    <t>Trưởng Phòng CTCT&amp;DVSV</t>
  </si>
  <si>
    <t>Tổng số tiền</t>
  </si>
  <si>
    <t>(Nhóm ngành: CĐ Dược, CĐ Điều dưỡng)</t>
  </si>
  <si>
    <t>Nam</t>
  </si>
  <si>
    <t>Toàn</t>
  </si>
  <si>
    <t>Sương</t>
  </si>
  <si>
    <t>Giỏi</t>
  </si>
  <si>
    <t>(Nhóm ngành: CĐ Điện công nghiệp, CĐ Công nghệ ô tô, CĐ Xây dựng)</t>
  </si>
  <si>
    <t>Huỳnh Nhật</t>
  </si>
  <si>
    <t>Nguyễn Thị Xuân</t>
  </si>
  <si>
    <t>Phòng</t>
  </si>
  <si>
    <t>Nguyễn Trung</t>
  </si>
  <si>
    <t>Phạm Thị Anh</t>
  </si>
  <si>
    <t>Nguyễn Văn</t>
  </si>
  <si>
    <t>Hồ Trần Như</t>
  </si>
  <si>
    <t>Võ Minh</t>
  </si>
  <si>
    <t>(Nhóm ngành: CĐ Tin học, CĐ Kế toán, CĐ Tiếng Anh, CĐ Dịch vụ thú y)</t>
  </si>
  <si>
    <t>Lâm Thị Cẩm</t>
  </si>
  <si>
    <t>Thị Cẩm</t>
  </si>
  <si>
    <t>Hiếu</t>
  </si>
  <si>
    <t>27/09/2003</t>
  </si>
  <si>
    <t>Lư Mỹ</t>
  </si>
  <si>
    <t>Tín</t>
  </si>
  <si>
    <t>21/05/2003</t>
  </si>
  <si>
    <t>Ngụy Tiến</t>
  </si>
  <si>
    <t>Hạo</t>
  </si>
  <si>
    <t>Xuất sắc</t>
  </si>
  <si>
    <t xml:space="preserve">Danh sách có 08 sinh viên.Tổng số tiền: </t>
  </si>
  <si>
    <t xml:space="preserve">DANH SÁCH XÉT HỌC BỔNG NHÓM NGÀNH THUỘC KHOA ĐIỆN - ĐIỆN TỬ, CƠ KHÍ, XÂY DỰNG                                                                </t>
  </si>
  <si>
    <t>DƯỢC A K16</t>
  </si>
  <si>
    <t>Bằng chữ: Bốn mươi triệu bốn trăm ngàn đồng</t>
  </si>
  <si>
    <t>Hậu Giang, ngày   tháng    năm 2023</t>
  </si>
  <si>
    <t>(Thực hiện theo QĐ              /QĐ-CĐCĐ ngày     /          / 2023   của Hiệu trưởng trường Cao đẳng Cộng đồng Hậu Giang)</t>
  </si>
  <si>
    <t xml:space="preserve">Nguyễn Văn </t>
  </si>
  <si>
    <t>Mị</t>
  </si>
  <si>
    <t>15/6/1999</t>
  </si>
  <si>
    <t xml:space="preserve">Võ Hoàng </t>
  </si>
  <si>
    <t>Dững</t>
  </si>
  <si>
    <t>07/07/1998</t>
  </si>
  <si>
    <t>Phạm Thái</t>
  </si>
  <si>
    <t>27/06/2004</t>
  </si>
  <si>
    <t>CNOT K17</t>
  </si>
  <si>
    <t>2010040014</t>
  </si>
  <si>
    <t>2010020004</t>
  </si>
  <si>
    <t>2010020005</t>
  </si>
  <si>
    <t>2010020007</t>
  </si>
  <si>
    <t>KẾ TOÁN K15</t>
  </si>
  <si>
    <t>TIẾNG ANH K15</t>
  </si>
  <si>
    <t>TIẾNG ANH K16</t>
  </si>
  <si>
    <t>DVTY K16</t>
  </si>
  <si>
    <t xml:space="preserve">Danh sách có 07 sinh viên.Tổng số tiền: </t>
  </si>
  <si>
    <t>HỌC KỲ I NĂM HỌC 2022-2023, HỆ CAO ĐẲNG</t>
  </si>
  <si>
    <t xml:space="preserve">Danh sách có 03 sinh viên.Tổng số tiền: </t>
  </si>
  <si>
    <t>Bằng chữ: Tám triệu năm trăm năm mươi ngàn đồng</t>
  </si>
  <si>
    <t>Đặng Nguyễn Thảo</t>
  </si>
  <si>
    <t>14/04/2001</t>
  </si>
  <si>
    <t>Lê Thị Yến</t>
  </si>
  <si>
    <t>08/08/2002</t>
  </si>
  <si>
    <t>Trần Thị Thu</t>
  </si>
  <si>
    <t>20/10/2002</t>
  </si>
  <si>
    <t>Bùi Lê Thanh</t>
  </si>
  <si>
    <t>28/7/2002</t>
  </si>
  <si>
    <t>Nguyễn Thị Khánh</t>
  </si>
  <si>
    <t>06/9/2002</t>
  </si>
  <si>
    <t>Nguyễn Thùy</t>
  </si>
  <si>
    <t>29/9/2002</t>
  </si>
  <si>
    <t>Bùi Thị Ngọc</t>
  </si>
  <si>
    <t>Huệ</t>
  </si>
  <si>
    <t>18/09/2002</t>
  </si>
  <si>
    <t>GDMN K15</t>
  </si>
  <si>
    <t xml:space="preserve">Nữ </t>
  </si>
  <si>
    <t>Thơ</t>
  </si>
  <si>
    <t>GDMN K16</t>
  </si>
  <si>
    <t>Bằng chữ: Hai mươi ba triệu bốn trăm ngàn đồng</t>
  </si>
  <si>
    <t>DANH SÁCH XÉT HỌC BỔNG NHÓM NGÀNH SỨC KHỎE HỌC KỲ I NĂM HỌC 2022-2023, HỆ CAO ĐẲNG</t>
  </si>
  <si>
    <t xml:space="preserve">DANH SÁCH XÉT HỌC BỔNG NHÓM NGÀNH THUỘC KHOA KHCB, KINH TẾ, NÔNG NGHIỆP, CÔNG NGHỆ                                                                </t>
  </si>
  <si>
    <t>HỌC KỲ I NĂM HỌC 2022 - 2023, HỆ CAO ĐẲNG</t>
  </si>
  <si>
    <t>DANH SÁCH XÉT HỌC BỔNG NHÓM NGÀNH SƯ PHẠM</t>
  </si>
  <si>
    <t>Duyệt của BGH</t>
  </si>
  <si>
    <t xml:space="preserve">Phạm Vủ </t>
  </si>
  <si>
    <t>Tùng</t>
  </si>
  <si>
    <t>Bằng chữ: Hai mươi triệu sáu trăm ngàn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</si>
</sst>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d\.m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VNI-Times"/>
    </font>
    <font>
      <sz val="10"/>
      <name val="Arial"/>
      <family val="2"/>
    </font>
    <font>
      <sz val="11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000000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6" fillId="0" borderId="0"/>
    <xf numFmtId="43" fontId="1" fillId="0" borderId="0" applyFont="0" applyFill="0" applyBorder="0" applyAlignment="0" applyProtection="0"/>
    <xf numFmtId="0" fontId="28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33" borderId="13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4" fillId="33" borderId="13" xfId="0" applyFont="1" applyFill="1" applyBorder="1" applyAlignment="1">
      <alignment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/>
    </xf>
    <xf numFmtId="0" fontId="28" fillId="0" borderId="29" xfId="0" applyFont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0" fillId="0" borderId="13" xfId="0" applyBorder="1"/>
    <xf numFmtId="0" fontId="30" fillId="0" borderId="0" xfId="0" applyFont="1" applyAlignment="1">
      <alignment horizontal="center" vertical="center"/>
    </xf>
    <xf numFmtId="164" fontId="21" fillId="0" borderId="11" xfId="44" applyNumberFormat="1" applyFont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 applyBorder="1" applyAlignment="1">
      <alignment horizontal="center"/>
    </xf>
    <xf numFmtId="1" fontId="28" fillId="0" borderId="10" xfId="0" applyNumberFormat="1" applyFont="1" applyFill="1" applyBorder="1" applyAlignment="1">
      <alignment horizontal="center" vertical="top" shrinkToFit="1"/>
    </xf>
    <xf numFmtId="0" fontId="28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 wrapText="1"/>
    </xf>
    <xf numFmtId="0" fontId="20" fillId="0" borderId="23" xfId="0" applyFont="1" applyFill="1" applyBorder="1" applyAlignment="1">
      <alignment vertical="center" wrapText="1"/>
    </xf>
    <xf numFmtId="0" fontId="19" fillId="0" borderId="13" xfId="0" applyFont="1" applyBorder="1" applyAlignment="1">
      <alignment vertical="center"/>
    </xf>
    <xf numFmtId="0" fontId="24" fillId="33" borderId="15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0" fillId="33" borderId="0" xfId="0" applyFont="1" applyFill="1" applyBorder="1" applyAlignment="1" applyProtection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14" fontId="19" fillId="0" borderId="10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center" wrapText="1"/>
    </xf>
    <xf numFmtId="165" fontId="28" fillId="0" borderId="29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14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7" xfId="0" applyFont="1" applyBorder="1" applyAlignment="1">
      <alignment vertical="center" wrapText="1"/>
    </xf>
    <xf numFmtId="0" fontId="19" fillId="0" borderId="12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4" fontId="19" fillId="0" borderId="16" xfId="0" applyNumberFormat="1" applyFont="1" applyBorder="1" applyAlignment="1">
      <alignment horizontal="center" vertical="center" wrapText="1"/>
    </xf>
    <xf numFmtId="14" fontId="28" fillId="33" borderId="10" xfId="0" applyNumberFormat="1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3" fillId="0" borderId="10" xfId="0" applyFont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/>
    </xf>
    <xf numFmtId="0" fontId="23" fillId="33" borderId="33" xfId="0" applyFont="1" applyFill="1" applyBorder="1" applyAlignment="1">
      <alignment horizontal="left" vertical="center"/>
    </xf>
    <xf numFmtId="0" fontId="23" fillId="33" borderId="35" xfId="0" applyFont="1" applyFill="1" applyBorder="1" applyAlignment="1">
      <alignment horizontal="left" vertical="center"/>
    </xf>
    <xf numFmtId="0" fontId="23" fillId="33" borderId="34" xfId="0" applyFont="1" applyFill="1" applyBorder="1" applyAlignment="1">
      <alignment horizontal="left" vertical="center"/>
    </xf>
    <xf numFmtId="14" fontId="23" fillId="33" borderId="29" xfId="0" quotePrefix="1" applyNumberFormat="1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0" fontId="19" fillId="0" borderId="13" xfId="0" applyFont="1" applyFill="1" applyBorder="1" applyAlignment="1">
      <alignment horizontal="center"/>
    </xf>
    <xf numFmtId="0" fontId="19" fillId="0" borderId="2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/>
    </xf>
    <xf numFmtId="0" fontId="23" fillId="33" borderId="10" xfId="0" applyFont="1" applyFill="1" applyBorder="1" applyAlignment="1">
      <alignment horizontal="center" vertical="center" wrapText="1"/>
    </xf>
    <xf numFmtId="0" fontId="28" fillId="33" borderId="17" xfId="0" applyFont="1" applyFill="1" applyBorder="1" applyAlignment="1">
      <alignment vertical="center"/>
    </xf>
    <xf numFmtId="0" fontId="28" fillId="33" borderId="22" xfId="0" applyFont="1" applyFill="1" applyBorder="1" applyAlignment="1">
      <alignment vertical="center"/>
    </xf>
    <xf numFmtId="0" fontId="28" fillId="0" borderId="13" xfId="0" applyFont="1" applyFill="1" applyBorder="1" applyAlignment="1">
      <alignment horizontal="center" wrapText="1"/>
    </xf>
    <xf numFmtId="0" fontId="18" fillId="0" borderId="13" xfId="0" applyFont="1" applyBorder="1" applyAlignment="1">
      <alignment horizontal="center" vertical="center"/>
    </xf>
    <xf numFmtId="2" fontId="20" fillId="33" borderId="13" xfId="0" applyNumberFormat="1" applyFont="1" applyFill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49" fontId="20" fillId="0" borderId="11" xfId="0" applyNumberFormat="1" applyFont="1" applyFill="1" applyBorder="1" applyAlignment="1">
      <alignment vertical="center"/>
    </xf>
    <xf numFmtId="49" fontId="20" fillId="0" borderId="12" xfId="0" applyNumberFormat="1" applyFont="1" applyFill="1" applyBorder="1" applyAlignment="1">
      <alignment vertical="center"/>
    </xf>
    <xf numFmtId="49" fontId="20" fillId="0" borderId="13" xfId="0" quotePrefix="1" applyNumberFormat="1" applyFont="1" applyFill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quotePrefix="1" applyFont="1" applyBorder="1" applyAlignment="1">
      <alignment horizontal="center" vertical="center"/>
    </xf>
    <xf numFmtId="0" fontId="20" fillId="0" borderId="13" xfId="0" quotePrefix="1" applyFont="1" applyFill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3" fontId="21" fillId="0" borderId="11" xfId="44" applyNumberFormat="1" applyFont="1" applyBorder="1" applyAlignment="1">
      <alignment horizontal="center" vertical="center" wrapText="1"/>
    </xf>
    <xf numFmtId="0" fontId="21" fillId="0" borderId="0" xfId="0" applyFont="1" applyAlignment="1"/>
    <xf numFmtId="0" fontId="28" fillId="0" borderId="1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24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1" fillId="0" borderId="28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4" fillId="33" borderId="27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right" vertical="center"/>
    </xf>
    <xf numFmtId="14" fontId="19" fillId="0" borderId="10" xfId="0" applyNumberFormat="1" applyFont="1" applyFill="1" applyBorder="1" applyAlignment="1">
      <alignment horizontal="center" vertic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5"/>
    <cellStyle name="Normal 7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285750</xdr:rowOff>
    </xdr:from>
    <xdr:to>
      <xdr:col>2</xdr:col>
      <xdr:colOff>914400</xdr:colOff>
      <xdr:row>1</xdr:row>
      <xdr:rowOff>287338</xdr:rowOff>
    </xdr:to>
    <xdr:cxnSp macro="">
      <xdr:nvCxnSpPr>
        <xdr:cNvPr id="2" name="Straight Connector 1"/>
        <xdr:cNvCxnSpPr/>
      </xdr:nvCxnSpPr>
      <xdr:spPr>
        <a:xfrm>
          <a:off x="895350" y="495300"/>
          <a:ext cx="14382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47624</xdr:colOff>
      <xdr:row>2</xdr:row>
      <xdr:rowOff>0</xdr:rowOff>
    </xdr:from>
    <xdr:to>
      <xdr:col>10</xdr:col>
      <xdr:colOff>28574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6476999" y="504825"/>
          <a:ext cx="7143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2</xdr:row>
      <xdr:rowOff>0</xdr:rowOff>
    </xdr:from>
    <xdr:to>
      <xdr:col>2</xdr:col>
      <xdr:colOff>733425</xdr:colOff>
      <xdr:row>2</xdr:row>
      <xdr:rowOff>1588</xdr:rowOff>
    </xdr:to>
    <xdr:cxnSp macro="">
      <xdr:nvCxnSpPr>
        <xdr:cNvPr id="2" name="Straight Connector 1"/>
        <xdr:cNvCxnSpPr/>
      </xdr:nvCxnSpPr>
      <xdr:spPr>
        <a:xfrm>
          <a:off x="933450" y="419100"/>
          <a:ext cx="13525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619124</xdr:colOff>
      <xdr:row>2</xdr:row>
      <xdr:rowOff>0</xdr:rowOff>
    </xdr:from>
    <xdr:to>
      <xdr:col>10</xdr:col>
      <xdr:colOff>600074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6972299" y="419100"/>
          <a:ext cx="6667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285750</xdr:rowOff>
    </xdr:from>
    <xdr:to>
      <xdr:col>2</xdr:col>
      <xdr:colOff>914400</xdr:colOff>
      <xdr:row>1</xdr:row>
      <xdr:rowOff>287338</xdr:rowOff>
    </xdr:to>
    <xdr:cxnSp macro="">
      <xdr:nvCxnSpPr>
        <xdr:cNvPr id="2" name="Straight Connector 1"/>
        <xdr:cNvCxnSpPr/>
      </xdr:nvCxnSpPr>
      <xdr:spPr>
        <a:xfrm>
          <a:off x="1114425" y="419100"/>
          <a:ext cx="13525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47624</xdr:colOff>
      <xdr:row>2</xdr:row>
      <xdr:rowOff>0</xdr:rowOff>
    </xdr:from>
    <xdr:to>
      <xdr:col>10</xdr:col>
      <xdr:colOff>28574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6400799" y="419100"/>
          <a:ext cx="6667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285750</xdr:rowOff>
    </xdr:from>
    <xdr:to>
      <xdr:col>2</xdr:col>
      <xdr:colOff>914400</xdr:colOff>
      <xdr:row>1</xdr:row>
      <xdr:rowOff>287338</xdr:rowOff>
    </xdr:to>
    <xdr:cxnSp macro="">
      <xdr:nvCxnSpPr>
        <xdr:cNvPr id="2" name="Straight Connector 1"/>
        <xdr:cNvCxnSpPr/>
      </xdr:nvCxnSpPr>
      <xdr:spPr>
        <a:xfrm>
          <a:off x="962025" y="419100"/>
          <a:ext cx="14287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47624</xdr:colOff>
      <xdr:row>2</xdr:row>
      <xdr:rowOff>0</xdr:rowOff>
    </xdr:from>
    <xdr:to>
      <xdr:col>10</xdr:col>
      <xdr:colOff>28574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6334124" y="419100"/>
          <a:ext cx="7239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C25" sqref="C25"/>
    </sheetView>
  </sheetViews>
  <sheetFormatPr defaultRowHeight="15"/>
  <cols>
    <col min="1" max="1" width="5.42578125" customWidth="1"/>
    <col min="2" max="2" width="13.42578125" customWidth="1"/>
    <col min="3" max="3" width="17.85546875" customWidth="1"/>
    <col min="4" max="4" width="8" customWidth="1"/>
    <col min="5" max="5" width="11.42578125" customWidth="1"/>
    <col min="6" max="6" width="7.28515625" customWidth="1"/>
    <col min="7" max="7" width="7" customWidth="1"/>
    <col min="8" max="8" width="10" customWidth="1"/>
    <col min="9" max="9" width="7" customWidth="1"/>
    <col min="10" max="10" width="10.28515625" customWidth="1"/>
    <col min="11" max="11" width="10.140625" customWidth="1"/>
    <col min="12" max="12" width="13.28515625" customWidth="1"/>
    <col min="13" max="13" width="13.7109375" customWidth="1"/>
  </cols>
  <sheetData>
    <row r="1" spans="1:14" ht="16.5">
      <c r="A1" s="93" t="s">
        <v>7</v>
      </c>
      <c r="B1" s="93"/>
      <c r="C1" s="93"/>
      <c r="D1" s="93"/>
      <c r="F1" s="93" t="s">
        <v>0</v>
      </c>
      <c r="G1" s="93"/>
      <c r="H1" s="93"/>
      <c r="I1" s="93"/>
      <c r="J1" s="93"/>
      <c r="K1" s="93"/>
      <c r="L1" s="93"/>
      <c r="M1" s="93"/>
      <c r="N1" s="93"/>
    </row>
    <row r="2" spans="1:14" ht="16.5">
      <c r="A2" s="94" t="s">
        <v>8</v>
      </c>
      <c r="B2" s="94"/>
      <c r="C2" s="94"/>
      <c r="D2" s="94"/>
      <c r="F2" s="94" t="s">
        <v>1</v>
      </c>
      <c r="G2" s="94"/>
      <c r="H2" s="94"/>
      <c r="I2" s="94"/>
      <c r="J2" s="94"/>
      <c r="K2" s="94"/>
      <c r="L2" s="94"/>
      <c r="M2" s="94"/>
      <c r="N2" s="94"/>
    </row>
    <row r="3" spans="1:14" ht="15.75">
      <c r="A3" s="2"/>
      <c r="B3" s="2"/>
      <c r="C3" s="2"/>
      <c r="D3" s="3"/>
      <c r="E3" s="3"/>
      <c r="F3" s="3"/>
      <c r="G3" s="3"/>
      <c r="H3" s="1"/>
      <c r="I3" s="1"/>
    </row>
    <row r="4" spans="1:14" ht="18.75" customHeight="1">
      <c r="A4" s="95" t="s">
        <v>115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ht="18.75" customHeight="1">
      <c r="A5" s="95" t="s">
        <v>114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8.75" customHeight="1">
      <c r="A6" s="108" t="s">
        <v>70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4" ht="15.75" customHeight="1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7"/>
    </row>
    <row r="8" spans="1:14" ht="16.5">
      <c r="A8" s="98" t="s">
        <v>35</v>
      </c>
      <c r="B8" s="100" t="s">
        <v>2</v>
      </c>
      <c r="C8" s="102" t="s">
        <v>10</v>
      </c>
      <c r="D8" s="100"/>
      <c r="E8" s="104" t="s">
        <v>3</v>
      </c>
      <c r="F8" s="102" t="s">
        <v>4</v>
      </c>
      <c r="G8" s="106" t="s">
        <v>30</v>
      </c>
      <c r="H8" s="107"/>
      <c r="I8" s="109" t="s">
        <v>31</v>
      </c>
      <c r="J8" s="110"/>
      <c r="K8" s="111" t="s">
        <v>32</v>
      </c>
      <c r="L8" s="113" t="s">
        <v>34</v>
      </c>
      <c r="M8" s="96" t="s">
        <v>39</v>
      </c>
      <c r="N8" s="114" t="s">
        <v>6</v>
      </c>
    </row>
    <row r="9" spans="1:14" ht="16.5">
      <c r="A9" s="99"/>
      <c r="B9" s="101"/>
      <c r="C9" s="103"/>
      <c r="D9" s="101"/>
      <c r="E9" s="105"/>
      <c r="F9" s="105"/>
      <c r="G9" s="9" t="s">
        <v>33</v>
      </c>
      <c r="H9" s="9" t="s">
        <v>5</v>
      </c>
      <c r="I9" s="9" t="s">
        <v>33</v>
      </c>
      <c r="J9" s="9" t="s">
        <v>5</v>
      </c>
      <c r="K9" s="112"/>
      <c r="L9" s="113"/>
      <c r="M9" s="97"/>
      <c r="N9" s="115"/>
    </row>
    <row r="10" spans="1:14" ht="24" customHeight="1">
      <c r="A10" s="6">
        <v>1</v>
      </c>
      <c r="B10" s="6">
        <v>2010060019</v>
      </c>
      <c r="C10" s="83" t="s">
        <v>94</v>
      </c>
      <c r="D10" s="84" t="s">
        <v>19</v>
      </c>
      <c r="E10" s="85" t="s">
        <v>95</v>
      </c>
      <c r="F10" s="6" t="s">
        <v>12</v>
      </c>
      <c r="G10" s="80">
        <v>3.62</v>
      </c>
      <c r="H10" s="8" t="str">
        <f t="shared" ref="H10:H17" si="0">IF(G10&gt;=3.6,"Xuất sắc",IF(AND(G10&gt;=3.2,G10&lt;3.6),"Giỏi",IF(AND(G10&gt;=2.5,G10&lt;3.2),"Khá",IF(AND(G10&gt;=2,G10&lt;2.5),"Trung bình","Yếu"))))</f>
        <v>Xuất sắc</v>
      </c>
      <c r="I10" s="13">
        <v>100</v>
      </c>
      <c r="J10" s="5" t="str">
        <f t="shared" ref="J10:J17" si="1">IF(I10&gt;=90,"Xuất sắc",IF(I10&gt;=80,"Tốt",IF(I10&gt;=70,"Khá",IF(I10&gt;=50,"Trung bình","Yếu"))))</f>
        <v>Xuất sắc</v>
      </c>
      <c r="K10" s="5" t="s">
        <v>64</v>
      </c>
      <c r="L10" s="5" t="s">
        <v>107</v>
      </c>
      <c r="M10" s="89">
        <v>3000000</v>
      </c>
      <c r="N10" s="15"/>
    </row>
    <row r="11" spans="1:14" ht="24" customHeight="1">
      <c r="A11" s="6">
        <v>2</v>
      </c>
      <c r="B11" s="6">
        <v>2010060044</v>
      </c>
      <c r="C11" s="83" t="s">
        <v>100</v>
      </c>
      <c r="D11" s="84" t="s">
        <v>23</v>
      </c>
      <c r="E11" s="85" t="s">
        <v>101</v>
      </c>
      <c r="F11" s="6" t="s">
        <v>12</v>
      </c>
      <c r="G11" s="80">
        <v>3.62</v>
      </c>
      <c r="H11" s="8" t="str">
        <f t="shared" si="0"/>
        <v>Xuất sắc</v>
      </c>
      <c r="I11" s="13">
        <v>90</v>
      </c>
      <c r="J11" s="5" t="str">
        <f t="shared" si="1"/>
        <v>Xuất sắc</v>
      </c>
      <c r="K11" s="5" t="s">
        <v>64</v>
      </c>
      <c r="L11" s="5" t="s">
        <v>107</v>
      </c>
      <c r="M11" s="89">
        <v>3000000</v>
      </c>
      <c r="N11" s="15"/>
    </row>
    <row r="12" spans="1:14" ht="24" customHeight="1">
      <c r="A12" s="6">
        <v>3</v>
      </c>
      <c r="B12" s="8">
        <v>2110060031</v>
      </c>
      <c r="C12" s="11" t="s">
        <v>27</v>
      </c>
      <c r="D12" s="86" t="s">
        <v>109</v>
      </c>
      <c r="E12" s="87" t="s">
        <v>28</v>
      </c>
      <c r="F12" s="8" t="s">
        <v>108</v>
      </c>
      <c r="G12" s="8">
        <v>3.55</v>
      </c>
      <c r="H12" s="8" t="str">
        <f t="shared" si="0"/>
        <v>Giỏi</v>
      </c>
      <c r="I12" s="23">
        <v>98</v>
      </c>
      <c r="J12" s="5" t="str">
        <f t="shared" si="1"/>
        <v>Xuất sắc</v>
      </c>
      <c r="K12" s="5" t="s">
        <v>44</v>
      </c>
      <c r="L12" s="5" t="s">
        <v>110</v>
      </c>
      <c r="M12" s="89">
        <v>2900000</v>
      </c>
      <c r="N12" s="7"/>
    </row>
    <row r="13" spans="1:14" ht="24" customHeight="1">
      <c r="A13" s="6">
        <v>4</v>
      </c>
      <c r="B13" s="6">
        <v>2010060017</v>
      </c>
      <c r="C13" s="83" t="s">
        <v>92</v>
      </c>
      <c r="D13" s="84" t="s">
        <v>18</v>
      </c>
      <c r="E13" s="85" t="s">
        <v>93</v>
      </c>
      <c r="F13" s="6" t="s">
        <v>12</v>
      </c>
      <c r="G13" s="80">
        <v>3.54</v>
      </c>
      <c r="H13" s="8" t="str">
        <f t="shared" si="0"/>
        <v>Giỏi</v>
      </c>
      <c r="I13" s="13">
        <v>100</v>
      </c>
      <c r="J13" s="5" t="str">
        <f t="shared" si="1"/>
        <v>Xuất sắc</v>
      </c>
      <c r="K13" s="5" t="s">
        <v>44</v>
      </c>
      <c r="L13" s="5" t="s">
        <v>107</v>
      </c>
      <c r="M13" s="89">
        <v>2900000</v>
      </c>
      <c r="N13" s="7"/>
    </row>
    <row r="14" spans="1:14" ht="24" customHeight="1">
      <c r="A14" s="6">
        <v>5</v>
      </c>
      <c r="B14" s="6">
        <v>2010060048</v>
      </c>
      <c r="C14" s="83" t="s">
        <v>104</v>
      </c>
      <c r="D14" s="84" t="s">
        <v>105</v>
      </c>
      <c r="E14" s="85" t="s">
        <v>106</v>
      </c>
      <c r="F14" s="6" t="s">
        <v>12</v>
      </c>
      <c r="G14" s="80">
        <v>3.54</v>
      </c>
      <c r="H14" s="8" t="str">
        <f t="shared" si="0"/>
        <v>Giỏi</v>
      </c>
      <c r="I14" s="13">
        <v>92</v>
      </c>
      <c r="J14" s="5" t="str">
        <f t="shared" si="1"/>
        <v>Xuất sắc</v>
      </c>
      <c r="K14" s="5" t="s">
        <v>44</v>
      </c>
      <c r="L14" s="5" t="s">
        <v>107</v>
      </c>
      <c r="M14" s="89">
        <v>2900000</v>
      </c>
      <c r="N14" s="7"/>
    </row>
    <row r="15" spans="1:14" ht="24" customHeight="1">
      <c r="A15" s="6">
        <v>6</v>
      </c>
      <c r="B15" s="6">
        <v>2010060043</v>
      </c>
      <c r="C15" s="83" t="s">
        <v>98</v>
      </c>
      <c r="D15" s="84" t="s">
        <v>16</v>
      </c>
      <c r="E15" s="85" t="s">
        <v>99</v>
      </c>
      <c r="F15" s="6" t="s">
        <v>12</v>
      </c>
      <c r="G15" s="80">
        <v>3.54</v>
      </c>
      <c r="H15" s="8" t="str">
        <f t="shared" si="0"/>
        <v>Giỏi</v>
      </c>
      <c r="I15" s="13">
        <v>90</v>
      </c>
      <c r="J15" s="5" t="str">
        <f t="shared" si="1"/>
        <v>Xuất sắc</v>
      </c>
      <c r="K15" s="5" t="s">
        <v>44</v>
      </c>
      <c r="L15" s="5" t="s">
        <v>107</v>
      </c>
      <c r="M15" s="89">
        <v>2900000</v>
      </c>
      <c r="N15" s="15"/>
    </row>
    <row r="16" spans="1:14" ht="24" customHeight="1">
      <c r="A16" s="6">
        <v>7</v>
      </c>
      <c r="B16" s="6">
        <v>2010060039</v>
      </c>
      <c r="C16" s="43" t="s">
        <v>96</v>
      </c>
      <c r="D16" s="84" t="s">
        <v>21</v>
      </c>
      <c r="E16" s="88" t="s">
        <v>97</v>
      </c>
      <c r="F16" s="6" t="s">
        <v>12</v>
      </c>
      <c r="G16" s="80">
        <v>3.46</v>
      </c>
      <c r="H16" s="8" t="str">
        <f t="shared" si="0"/>
        <v>Giỏi</v>
      </c>
      <c r="I16" s="13">
        <v>88</v>
      </c>
      <c r="J16" s="5" t="str">
        <f t="shared" si="1"/>
        <v>Tốt</v>
      </c>
      <c r="K16" s="5" t="s">
        <v>44</v>
      </c>
      <c r="L16" s="5" t="s">
        <v>107</v>
      </c>
      <c r="M16" s="89">
        <v>2900000</v>
      </c>
      <c r="N16" s="15"/>
    </row>
    <row r="17" spans="1:14" ht="24" customHeight="1">
      <c r="A17" s="6">
        <v>8</v>
      </c>
      <c r="B17" s="6">
        <v>2010060046</v>
      </c>
      <c r="C17" s="83" t="s">
        <v>102</v>
      </c>
      <c r="D17" s="84" t="s">
        <v>11</v>
      </c>
      <c r="E17" s="85" t="s">
        <v>103</v>
      </c>
      <c r="F17" s="6" t="s">
        <v>12</v>
      </c>
      <c r="G17" s="80">
        <v>3.46</v>
      </c>
      <c r="H17" s="8" t="str">
        <f t="shared" si="0"/>
        <v>Giỏi</v>
      </c>
      <c r="I17" s="13">
        <v>88</v>
      </c>
      <c r="J17" s="5" t="str">
        <f t="shared" si="1"/>
        <v>Tốt</v>
      </c>
      <c r="K17" s="5" t="s">
        <v>44</v>
      </c>
      <c r="L17" s="5" t="s">
        <v>107</v>
      </c>
      <c r="M17" s="89">
        <v>2900000</v>
      </c>
      <c r="N17" s="15"/>
    </row>
    <row r="18" spans="1:14" ht="24" customHeight="1">
      <c r="A18" s="117" t="s">
        <v>65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8"/>
      <c r="M18" s="18">
        <f>SUM(M10:M17)</f>
        <v>23400000</v>
      </c>
      <c r="N18" s="16"/>
    </row>
    <row r="19" spans="1:14" ht="15.75">
      <c r="A19" s="118" t="s">
        <v>111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20"/>
    </row>
    <row r="20" spans="1:14" ht="15.75">
      <c r="A20" s="119"/>
      <c r="B20" s="119"/>
      <c r="C20" s="119"/>
      <c r="D20" s="119"/>
      <c r="E20" s="119"/>
      <c r="F20" s="19"/>
      <c r="G20" s="19"/>
      <c r="H20" s="19"/>
      <c r="I20" s="19"/>
      <c r="J20" s="19"/>
      <c r="K20" s="120" t="s">
        <v>69</v>
      </c>
      <c r="L20" s="120"/>
      <c r="M20" s="120"/>
      <c r="N20" s="120"/>
    </row>
    <row r="21" spans="1:14" ht="15.75">
      <c r="A21" s="116" t="s">
        <v>116</v>
      </c>
      <c r="B21" s="116"/>
      <c r="C21" s="91"/>
      <c r="D21" s="91" t="s">
        <v>36</v>
      </c>
      <c r="F21" s="91"/>
      <c r="G21" s="91"/>
      <c r="H21" s="91" t="s">
        <v>37</v>
      </c>
      <c r="I21" s="91"/>
      <c r="J21" s="19"/>
      <c r="L21" s="91" t="s">
        <v>38</v>
      </c>
      <c r="M21" s="91"/>
      <c r="N21" s="91"/>
    </row>
  </sheetData>
  <mergeCells count="24">
    <mergeCell ref="A21:B21"/>
    <mergeCell ref="A18:K18"/>
    <mergeCell ref="A19:L19"/>
    <mergeCell ref="A20:E20"/>
    <mergeCell ref="K20:N20"/>
    <mergeCell ref="M8:M9"/>
    <mergeCell ref="A5:N5"/>
    <mergeCell ref="A8:A9"/>
    <mergeCell ref="B8:B9"/>
    <mergeCell ref="C8:D9"/>
    <mergeCell ref="E8:E9"/>
    <mergeCell ref="F8:F9"/>
    <mergeCell ref="G8:H8"/>
    <mergeCell ref="A6:N6"/>
    <mergeCell ref="A7:L7"/>
    <mergeCell ref="I8:J8"/>
    <mergeCell ref="K8:K9"/>
    <mergeCell ref="L8:L9"/>
    <mergeCell ref="N8:N9"/>
    <mergeCell ref="A1:D1"/>
    <mergeCell ref="F1:N1"/>
    <mergeCell ref="A2:D2"/>
    <mergeCell ref="F2:N2"/>
    <mergeCell ref="A4:N4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opLeftCell="A4" workbookViewId="0">
      <selection activeCell="H24" sqref="H24"/>
    </sheetView>
  </sheetViews>
  <sheetFormatPr defaultRowHeight="15"/>
  <cols>
    <col min="1" max="1" width="6.140625" customWidth="1"/>
    <col min="2" max="2" width="12.85546875" customWidth="1"/>
    <col min="3" max="3" width="16.28515625" customWidth="1"/>
    <col min="4" max="4" width="6.7109375" customWidth="1"/>
    <col min="5" max="5" width="12.140625" customWidth="1"/>
    <col min="6" max="6" width="6.7109375" customWidth="1"/>
    <col min="7" max="7" width="7.85546875" customWidth="1"/>
    <col min="8" max="8" width="10.42578125" customWidth="1"/>
    <col min="9" max="9" width="6.85546875" customWidth="1"/>
    <col min="10" max="10" width="10.28515625" customWidth="1"/>
    <col min="11" max="11" width="11.140625" customWidth="1"/>
    <col min="12" max="13" width="14.140625" customWidth="1"/>
  </cols>
  <sheetData>
    <row r="1" spans="1:29" ht="16.5">
      <c r="A1" s="93" t="s">
        <v>7</v>
      </c>
      <c r="B1" s="93"/>
      <c r="C1" s="93"/>
      <c r="D1" s="93"/>
      <c r="F1" s="94" t="s">
        <v>0</v>
      </c>
      <c r="G1" s="94"/>
      <c r="H1" s="94"/>
      <c r="I1" s="94"/>
      <c r="J1" s="94"/>
      <c r="K1" s="94"/>
      <c r="L1" s="94"/>
      <c r="M1" s="94"/>
      <c r="N1" s="94"/>
    </row>
    <row r="2" spans="1:29" ht="16.5">
      <c r="A2" s="94" t="s">
        <v>8</v>
      </c>
      <c r="B2" s="94"/>
      <c r="C2" s="94"/>
      <c r="D2" s="94"/>
      <c r="F2" s="94" t="s">
        <v>1</v>
      </c>
      <c r="G2" s="94"/>
      <c r="H2" s="94"/>
      <c r="I2" s="94"/>
      <c r="J2" s="94"/>
      <c r="K2" s="94"/>
      <c r="L2" s="94"/>
      <c r="M2" s="94"/>
      <c r="N2" s="94"/>
    </row>
    <row r="3" spans="1:29" ht="15.75">
      <c r="A3" s="2"/>
      <c r="B3" s="2"/>
      <c r="C3" s="2"/>
      <c r="D3" s="3"/>
      <c r="E3" s="3"/>
      <c r="F3" s="3"/>
      <c r="G3" s="3"/>
      <c r="H3" s="1"/>
      <c r="I3" s="1"/>
    </row>
    <row r="4" spans="1:29" ht="15.75">
      <c r="A4" s="95" t="s">
        <v>112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29" ht="15.75">
      <c r="A5" s="95" t="s">
        <v>40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29" ht="15.75">
      <c r="A6" s="108" t="s">
        <v>70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29" ht="15.7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7"/>
    </row>
    <row r="8" spans="1:29" ht="16.5">
      <c r="A8" s="98" t="s">
        <v>35</v>
      </c>
      <c r="B8" s="100" t="s">
        <v>2</v>
      </c>
      <c r="C8" s="102" t="s">
        <v>10</v>
      </c>
      <c r="D8" s="100"/>
      <c r="E8" s="104" t="s">
        <v>3</v>
      </c>
      <c r="F8" s="102" t="s">
        <v>4</v>
      </c>
      <c r="G8" s="106" t="s">
        <v>30</v>
      </c>
      <c r="H8" s="107"/>
      <c r="I8" s="109" t="s">
        <v>31</v>
      </c>
      <c r="J8" s="110"/>
      <c r="K8" s="111" t="s">
        <v>32</v>
      </c>
      <c r="L8" s="113" t="s">
        <v>34</v>
      </c>
      <c r="M8" s="96" t="s">
        <v>39</v>
      </c>
      <c r="N8" s="114" t="s">
        <v>6</v>
      </c>
    </row>
    <row r="9" spans="1:29" ht="16.5">
      <c r="A9" s="99"/>
      <c r="B9" s="101"/>
      <c r="C9" s="103"/>
      <c r="D9" s="101"/>
      <c r="E9" s="105"/>
      <c r="F9" s="105"/>
      <c r="G9" s="9" t="s">
        <v>33</v>
      </c>
      <c r="H9" s="9" t="s">
        <v>5</v>
      </c>
      <c r="I9" s="9" t="s">
        <v>33</v>
      </c>
      <c r="J9" s="9" t="s">
        <v>5</v>
      </c>
      <c r="K9" s="112"/>
      <c r="L9" s="113"/>
      <c r="M9" s="97"/>
      <c r="N9" s="115"/>
    </row>
    <row r="10" spans="1:29" ht="24" customHeight="1">
      <c r="A10" s="21">
        <v>1</v>
      </c>
      <c r="B10" s="34">
        <v>2110110057</v>
      </c>
      <c r="C10" s="52" t="s">
        <v>14</v>
      </c>
      <c r="D10" s="40" t="s">
        <v>25</v>
      </c>
      <c r="E10" s="38">
        <v>36161</v>
      </c>
      <c r="F10" s="27" t="s">
        <v>12</v>
      </c>
      <c r="G10" s="12">
        <v>3.87</v>
      </c>
      <c r="H10" s="4" t="str">
        <f t="shared" ref="H10:H17" si="0">IF(G10&gt;=3.6,"Xuất sắc",IF(G10&gt;=3.2,"Giỏi",IF(G10&gt;=2.5,"Khá",IF(G10&gt;=2,"Trung bình","Yếu"))))</f>
        <v>Xuất sắc</v>
      </c>
      <c r="I10" s="8">
        <v>92</v>
      </c>
      <c r="J10" s="5" t="str">
        <f t="shared" ref="J10" si="1">IF(I10&gt;=90,"Xuất sắc",IF(I10&gt;=80,"Tốt",IF(I10&gt;=70,"Khá",IF(I10&gt;=50,"Trung bình","Yếu"))))</f>
        <v>Xuất sắc</v>
      </c>
      <c r="K10" s="29" t="s">
        <v>64</v>
      </c>
      <c r="L10" s="29" t="s">
        <v>67</v>
      </c>
      <c r="M10" s="81">
        <v>5050000</v>
      </c>
      <c r="N10" s="15"/>
    </row>
    <row r="11" spans="1:29" ht="24" customHeight="1">
      <c r="A11" s="21">
        <v>2</v>
      </c>
      <c r="B11" s="46">
        <v>2110110012</v>
      </c>
      <c r="C11" s="49" t="s">
        <v>53</v>
      </c>
      <c r="D11" s="40" t="s">
        <v>57</v>
      </c>
      <c r="E11" s="46" t="s">
        <v>58</v>
      </c>
      <c r="F11" s="57" t="s">
        <v>41</v>
      </c>
      <c r="G11" s="41">
        <v>45080</v>
      </c>
      <c r="H11" s="4" t="str">
        <f t="shared" si="0"/>
        <v>Xuất sắc</v>
      </c>
      <c r="I11" s="8">
        <v>95</v>
      </c>
      <c r="J11" s="5" t="str">
        <f t="shared" ref="J11:J17" si="2">IF(I11&gt;=90,"Xuất sắc",IF(I11&gt;=80,"Tốt",IF(I11&gt;=70,"Khá",IF(I11&gt;=50,"Trung bình","Yếu"))))</f>
        <v>Xuất sắc</v>
      </c>
      <c r="K11" s="29" t="s">
        <v>64</v>
      </c>
      <c r="L11" s="29" t="s">
        <v>67</v>
      </c>
      <c r="M11" s="81">
        <v>5050000</v>
      </c>
      <c r="N11" s="15"/>
    </row>
    <row r="12" spans="1:29" ht="24" customHeight="1">
      <c r="A12" s="21">
        <v>3</v>
      </c>
      <c r="B12" s="34">
        <v>2110110018</v>
      </c>
      <c r="C12" s="52" t="s">
        <v>59</v>
      </c>
      <c r="D12" s="40" t="s">
        <v>17</v>
      </c>
      <c r="E12" s="38">
        <v>37715</v>
      </c>
      <c r="F12" s="27" t="s">
        <v>12</v>
      </c>
      <c r="G12" s="41">
        <v>45080</v>
      </c>
      <c r="H12" s="4" t="str">
        <f t="shared" si="0"/>
        <v>Xuất sắc</v>
      </c>
      <c r="I12" s="8">
        <v>90</v>
      </c>
      <c r="J12" s="5" t="str">
        <f t="shared" si="2"/>
        <v>Xuất sắc</v>
      </c>
      <c r="K12" s="29" t="s">
        <v>64</v>
      </c>
      <c r="L12" s="29" t="s">
        <v>67</v>
      </c>
      <c r="M12" s="81">
        <v>5050000</v>
      </c>
      <c r="N12" s="7"/>
      <c r="Q12" s="58"/>
      <c r="R12" s="59"/>
      <c r="S12" s="59"/>
      <c r="T12" s="60"/>
      <c r="U12" s="58"/>
      <c r="V12" s="32"/>
      <c r="W12" s="44"/>
      <c r="X12" s="42"/>
      <c r="Y12" s="33"/>
      <c r="Z12" s="45"/>
      <c r="AA12" s="45"/>
      <c r="AB12" s="42"/>
      <c r="AC12" s="61"/>
    </row>
    <row r="13" spans="1:29" ht="24" customHeight="1">
      <c r="A13" s="21">
        <v>4</v>
      </c>
      <c r="B13" s="34">
        <v>2110110035</v>
      </c>
      <c r="C13" s="52" t="s">
        <v>49</v>
      </c>
      <c r="D13" s="40" t="s">
        <v>60</v>
      </c>
      <c r="E13" s="38">
        <v>37663</v>
      </c>
      <c r="F13" s="27" t="s">
        <v>41</v>
      </c>
      <c r="G13" s="12">
        <v>3.6</v>
      </c>
      <c r="H13" s="4" t="str">
        <f t="shared" si="0"/>
        <v>Xuất sắc</v>
      </c>
      <c r="I13" s="8">
        <v>95</v>
      </c>
      <c r="J13" s="5" t="str">
        <f t="shared" si="2"/>
        <v>Xuất sắc</v>
      </c>
      <c r="K13" s="29" t="s">
        <v>64</v>
      </c>
      <c r="L13" s="29" t="s">
        <v>67</v>
      </c>
      <c r="M13" s="81">
        <v>5050000</v>
      </c>
      <c r="N13" s="7"/>
    </row>
    <row r="14" spans="1:29" ht="24" customHeight="1">
      <c r="A14" s="21">
        <v>5</v>
      </c>
      <c r="B14" s="34">
        <v>2110110008</v>
      </c>
      <c r="C14" s="52" t="s">
        <v>56</v>
      </c>
      <c r="D14" s="40" t="s">
        <v>13</v>
      </c>
      <c r="E14" s="38">
        <v>35283</v>
      </c>
      <c r="F14" s="27" t="s">
        <v>12</v>
      </c>
      <c r="G14" s="12">
        <v>3.6</v>
      </c>
      <c r="H14" s="4" t="str">
        <f t="shared" si="0"/>
        <v>Xuất sắc</v>
      </c>
      <c r="I14" s="8">
        <v>93</v>
      </c>
      <c r="J14" s="5" t="str">
        <f t="shared" si="2"/>
        <v>Xuất sắc</v>
      </c>
      <c r="K14" s="29" t="s">
        <v>64</v>
      </c>
      <c r="L14" s="29" t="s">
        <v>67</v>
      </c>
      <c r="M14" s="81">
        <v>5050000</v>
      </c>
      <c r="N14" s="7"/>
    </row>
    <row r="15" spans="1:29" ht="24" customHeight="1">
      <c r="A15" s="21">
        <v>6</v>
      </c>
      <c r="B15" s="34">
        <v>2110110046</v>
      </c>
      <c r="C15" s="52" t="s">
        <v>62</v>
      </c>
      <c r="D15" s="40" t="s">
        <v>63</v>
      </c>
      <c r="E15" s="38">
        <v>37053</v>
      </c>
      <c r="F15" s="27" t="s">
        <v>41</v>
      </c>
      <c r="G15" s="12">
        <v>3.6</v>
      </c>
      <c r="H15" s="4" t="str">
        <f t="shared" si="0"/>
        <v>Xuất sắc</v>
      </c>
      <c r="I15" s="8">
        <v>92</v>
      </c>
      <c r="J15" s="5" t="str">
        <f t="shared" si="2"/>
        <v>Xuất sắc</v>
      </c>
      <c r="K15" s="29" t="s">
        <v>64</v>
      </c>
      <c r="L15" s="29" t="s">
        <v>67</v>
      </c>
      <c r="M15" s="81">
        <v>5050000</v>
      </c>
      <c r="N15" s="7"/>
    </row>
    <row r="16" spans="1:29" ht="24" customHeight="1">
      <c r="A16" s="21">
        <v>7</v>
      </c>
      <c r="B16" s="35">
        <v>2110110005</v>
      </c>
      <c r="C16" s="51" t="s">
        <v>55</v>
      </c>
      <c r="D16" s="54" t="s">
        <v>24</v>
      </c>
      <c r="E16" s="55">
        <v>37686</v>
      </c>
      <c r="F16" s="39" t="s">
        <v>12</v>
      </c>
      <c r="G16" s="12">
        <v>3.6</v>
      </c>
      <c r="H16" s="4" t="str">
        <f t="shared" si="0"/>
        <v>Xuất sắc</v>
      </c>
      <c r="I16" s="8">
        <v>90</v>
      </c>
      <c r="J16" s="5" t="str">
        <f t="shared" si="2"/>
        <v>Xuất sắc</v>
      </c>
      <c r="K16" s="29" t="s">
        <v>64</v>
      </c>
      <c r="L16" s="29" t="s">
        <v>67</v>
      </c>
      <c r="M16" s="81">
        <v>5050000</v>
      </c>
      <c r="N16" s="7"/>
    </row>
    <row r="17" spans="1:14" ht="24" customHeight="1">
      <c r="A17" s="21">
        <v>8</v>
      </c>
      <c r="B17" s="10">
        <v>2110110040</v>
      </c>
      <c r="C17" s="50" t="s">
        <v>22</v>
      </c>
      <c r="D17" s="53" t="s">
        <v>29</v>
      </c>
      <c r="E17" s="10" t="s">
        <v>61</v>
      </c>
      <c r="F17" s="10" t="s">
        <v>12</v>
      </c>
      <c r="G17" s="12">
        <v>3.6</v>
      </c>
      <c r="H17" s="4" t="str">
        <f t="shared" si="0"/>
        <v>Xuất sắc</v>
      </c>
      <c r="I17" s="8">
        <v>90</v>
      </c>
      <c r="J17" s="5" t="str">
        <f t="shared" si="2"/>
        <v>Xuất sắc</v>
      </c>
      <c r="K17" s="29" t="s">
        <v>64</v>
      </c>
      <c r="L17" s="29" t="s">
        <v>67</v>
      </c>
      <c r="M17" s="81">
        <v>5050000</v>
      </c>
      <c r="N17" s="15"/>
    </row>
    <row r="18" spans="1:14" ht="15.75">
      <c r="A18" s="117" t="s">
        <v>65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8"/>
      <c r="M18" s="82">
        <f>SUM(M10:M17)</f>
        <v>40400000</v>
      </c>
      <c r="N18" s="16"/>
    </row>
    <row r="19" spans="1:14" ht="15.75">
      <c r="A19" s="118" t="s">
        <v>68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20"/>
    </row>
    <row r="20" spans="1:14" ht="15.75">
      <c r="A20" s="119"/>
      <c r="B20" s="119"/>
      <c r="C20" s="119"/>
      <c r="D20" s="119"/>
      <c r="E20" s="119"/>
      <c r="F20" s="19"/>
      <c r="G20" s="19"/>
      <c r="H20" s="19"/>
      <c r="I20" s="19"/>
      <c r="J20" s="19"/>
      <c r="K20" s="120" t="s">
        <v>69</v>
      </c>
      <c r="L20" s="120"/>
      <c r="M20" s="120"/>
      <c r="N20" s="120"/>
    </row>
    <row r="21" spans="1:14" ht="15.75">
      <c r="A21" s="116" t="s">
        <v>116</v>
      </c>
      <c r="B21" s="116"/>
      <c r="C21" s="91"/>
      <c r="D21" s="91" t="s">
        <v>36</v>
      </c>
      <c r="F21" s="91"/>
      <c r="G21" s="91"/>
      <c r="H21" s="91" t="s">
        <v>37</v>
      </c>
      <c r="I21" s="91"/>
      <c r="J21" s="19"/>
      <c r="L21" s="91" t="s">
        <v>38</v>
      </c>
      <c r="M21" s="91"/>
      <c r="N21" s="91"/>
    </row>
  </sheetData>
  <mergeCells count="24">
    <mergeCell ref="A5:N5"/>
    <mergeCell ref="A1:D1"/>
    <mergeCell ref="F1:N1"/>
    <mergeCell ref="A2:D2"/>
    <mergeCell ref="F2:N2"/>
    <mergeCell ref="A4:N4"/>
    <mergeCell ref="A6:N6"/>
    <mergeCell ref="A7:L7"/>
    <mergeCell ref="A8:A9"/>
    <mergeCell ref="B8:B9"/>
    <mergeCell ref="C8:D9"/>
    <mergeCell ref="E8:E9"/>
    <mergeCell ref="F8:F9"/>
    <mergeCell ref="G8:H8"/>
    <mergeCell ref="I8:J8"/>
    <mergeCell ref="K8:K9"/>
    <mergeCell ref="M8:M9"/>
    <mergeCell ref="L8:L9"/>
    <mergeCell ref="N8:N9"/>
    <mergeCell ref="A18:K18"/>
    <mergeCell ref="A19:L19"/>
    <mergeCell ref="A20:E20"/>
    <mergeCell ref="K20:N20"/>
    <mergeCell ref="A21:B21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F23" sqref="F23"/>
    </sheetView>
  </sheetViews>
  <sheetFormatPr defaultRowHeight="15"/>
  <cols>
    <col min="1" max="1" width="5.5703125" customWidth="1"/>
    <col min="2" max="2" width="15.28515625" customWidth="1"/>
    <col min="3" max="3" width="14.140625" customWidth="1"/>
    <col min="5" max="5" width="14.28515625" customWidth="1"/>
    <col min="6" max="7" width="7.5703125" customWidth="1"/>
    <col min="8" max="8" width="10.5703125" customWidth="1"/>
    <col min="9" max="9" width="7.28515625" customWidth="1"/>
    <col min="10" max="10" width="11.140625" customWidth="1"/>
    <col min="11" max="11" width="9.7109375" customWidth="1"/>
    <col min="12" max="12" width="11.85546875" customWidth="1"/>
    <col min="13" max="13" width="13.7109375" customWidth="1"/>
    <col min="14" max="14" width="7.7109375" customWidth="1"/>
  </cols>
  <sheetData>
    <row r="1" spans="1:14" ht="16.5">
      <c r="A1" s="93" t="s">
        <v>7</v>
      </c>
      <c r="B1" s="93"/>
      <c r="C1" s="93"/>
      <c r="D1" s="93"/>
      <c r="F1" s="93" t="s">
        <v>0</v>
      </c>
      <c r="G1" s="93"/>
      <c r="H1" s="93"/>
      <c r="I1" s="93"/>
      <c r="J1" s="93"/>
      <c r="K1" s="93"/>
      <c r="L1" s="93"/>
      <c r="M1" s="93"/>
      <c r="N1" s="93"/>
    </row>
    <row r="2" spans="1:14" ht="16.5">
      <c r="A2" s="94" t="s">
        <v>8</v>
      </c>
      <c r="B2" s="94"/>
      <c r="C2" s="94"/>
      <c r="D2" s="94"/>
      <c r="F2" s="94" t="s">
        <v>1</v>
      </c>
      <c r="G2" s="94"/>
      <c r="H2" s="94"/>
      <c r="I2" s="94"/>
      <c r="J2" s="94"/>
      <c r="K2" s="94"/>
      <c r="L2" s="94"/>
      <c r="M2" s="94"/>
      <c r="N2" s="94"/>
    </row>
    <row r="3" spans="1:14" ht="15.75">
      <c r="A3" s="2"/>
      <c r="B3" s="2"/>
      <c r="C3" s="2"/>
      <c r="D3" s="3"/>
      <c r="E3" s="3"/>
      <c r="F3" s="3"/>
      <c r="G3" s="3"/>
      <c r="H3" s="1"/>
      <c r="I3" s="1"/>
    </row>
    <row r="4" spans="1:14" ht="15.75">
      <c r="A4" s="95" t="s">
        <v>66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ht="15.75">
      <c r="A5" s="95" t="s">
        <v>89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.75">
      <c r="A6" s="95" t="s">
        <v>45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15.75">
      <c r="A7" s="108" t="s">
        <v>70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ht="15.7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7"/>
    </row>
    <row r="9" spans="1:14" ht="16.5">
      <c r="A9" s="98" t="s">
        <v>35</v>
      </c>
      <c r="B9" s="100" t="s">
        <v>2</v>
      </c>
      <c r="C9" s="102" t="s">
        <v>10</v>
      </c>
      <c r="D9" s="100"/>
      <c r="E9" s="104" t="s">
        <v>3</v>
      </c>
      <c r="F9" s="102" t="s">
        <v>4</v>
      </c>
      <c r="G9" s="106" t="s">
        <v>30</v>
      </c>
      <c r="H9" s="107"/>
      <c r="I9" s="109" t="s">
        <v>31</v>
      </c>
      <c r="J9" s="110"/>
      <c r="K9" s="111" t="s">
        <v>32</v>
      </c>
      <c r="L9" s="113" t="s">
        <v>34</v>
      </c>
      <c r="M9" s="96" t="s">
        <v>39</v>
      </c>
      <c r="N9" s="114" t="s">
        <v>6</v>
      </c>
    </row>
    <row r="10" spans="1:14" ht="16.5">
      <c r="A10" s="121"/>
      <c r="B10" s="122"/>
      <c r="C10" s="123"/>
      <c r="D10" s="122"/>
      <c r="E10" s="124"/>
      <c r="F10" s="124"/>
      <c r="G10" s="30" t="s">
        <v>33</v>
      </c>
      <c r="H10" s="30" t="s">
        <v>5</v>
      </c>
      <c r="I10" s="30" t="s">
        <v>33</v>
      </c>
      <c r="J10" s="30" t="s">
        <v>5</v>
      </c>
      <c r="K10" s="125"/>
      <c r="L10" s="96"/>
      <c r="M10" s="126"/>
      <c r="N10" s="127"/>
    </row>
    <row r="11" spans="1:14" ht="16.5">
      <c r="A11" s="10">
        <v>1</v>
      </c>
      <c r="B11" s="63">
        <v>2210130008</v>
      </c>
      <c r="C11" s="64" t="s">
        <v>74</v>
      </c>
      <c r="D11" s="66" t="s">
        <v>75</v>
      </c>
      <c r="E11" s="67" t="s">
        <v>76</v>
      </c>
      <c r="F11" s="62" t="s">
        <v>41</v>
      </c>
      <c r="G11" s="68">
        <v>3.46</v>
      </c>
      <c r="H11" s="4" t="str">
        <f t="shared" ref="H11:H13" si="0">IF(G11&gt;=3.6,"Xuất sắc",IF(G11&gt;=3.2,"Giỏi",IF(G11&gt;=2.5,"Khá",IF(G11&gt;=2,"Trung bình","Yếu"))))</f>
        <v>Giỏi</v>
      </c>
      <c r="I11" s="69">
        <v>98</v>
      </c>
      <c r="J11" s="5" t="str">
        <f t="shared" ref="J11:J13" si="1">IF(I11&gt;=90,"Xuất sắc",IF(I11&gt;=80,"Tốt",IF(I11&gt;=70,"Khá",IF(I11&gt;=50,"Trung bình","Yếu"))))</f>
        <v>Xuất sắc</v>
      </c>
      <c r="K11" s="8" t="s">
        <v>44</v>
      </c>
      <c r="L11" s="28" t="s">
        <v>79</v>
      </c>
      <c r="M11" s="81">
        <v>2900000</v>
      </c>
      <c r="N11" s="79"/>
    </row>
    <row r="12" spans="1:14" ht="16.5">
      <c r="A12" s="10">
        <v>2</v>
      </c>
      <c r="B12" s="63">
        <v>2210130001</v>
      </c>
      <c r="C12" s="64" t="s">
        <v>71</v>
      </c>
      <c r="D12" s="65" t="s">
        <v>72</v>
      </c>
      <c r="E12" s="67" t="s">
        <v>73</v>
      </c>
      <c r="F12" s="62" t="s">
        <v>41</v>
      </c>
      <c r="G12" s="68">
        <v>3.46</v>
      </c>
      <c r="H12" s="4" t="str">
        <f t="shared" si="0"/>
        <v>Giỏi</v>
      </c>
      <c r="I12" s="69">
        <v>90</v>
      </c>
      <c r="J12" s="5" t="str">
        <f t="shared" si="1"/>
        <v>Xuất sắc</v>
      </c>
      <c r="K12" s="8" t="s">
        <v>44</v>
      </c>
      <c r="L12" s="28" t="s">
        <v>79</v>
      </c>
      <c r="M12" s="81">
        <v>2900000</v>
      </c>
      <c r="N12" s="79"/>
    </row>
    <row r="13" spans="1:14" ht="16.5">
      <c r="A13" s="10">
        <v>3</v>
      </c>
      <c r="B13" s="63">
        <v>2210130016</v>
      </c>
      <c r="C13" s="64" t="s">
        <v>77</v>
      </c>
      <c r="D13" s="66" t="s">
        <v>42</v>
      </c>
      <c r="E13" s="67" t="s">
        <v>78</v>
      </c>
      <c r="F13" s="62" t="s">
        <v>41</v>
      </c>
      <c r="G13" s="68">
        <v>3.15</v>
      </c>
      <c r="H13" s="4" t="str">
        <f t="shared" si="0"/>
        <v>Khá</v>
      </c>
      <c r="I13" s="69">
        <v>80</v>
      </c>
      <c r="J13" s="5" t="str">
        <f t="shared" si="1"/>
        <v>Tốt</v>
      </c>
      <c r="K13" s="8" t="s">
        <v>9</v>
      </c>
      <c r="L13" s="28" t="s">
        <v>79</v>
      </c>
      <c r="M13" s="81">
        <v>2750000</v>
      </c>
      <c r="N13" s="79"/>
    </row>
    <row r="14" spans="1:14" ht="15.75">
      <c r="A14" s="117" t="s">
        <v>90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8"/>
      <c r="M14" s="82">
        <f>SUM(M11:M13)</f>
        <v>8550000</v>
      </c>
      <c r="N14" s="16"/>
    </row>
    <row r="15" spans="1:14" ht="15.75">
      <c r="A15" s="118" t="s">
        <v>91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20"/>
    </row>
    <row r="16" spans="1:14" ht="15.75">
      <c r="A16" s="119"/>
      <c r="B16" s="119"/>
      <c r="C16" s="119"/>
      <c r="D16" s="119"/>
      <c r="E16" s="119"/>
      <c r="F16" s="19"/>
      <c r="G16" s="19"/>
      <c r="H16" s="19"/>
      <c r="I16" s="19"/>
      <c r="J16" s="19"/>
      <c r="K16" s="120" t="s">
        <v>69</v>
      </c>
      <c r="L16" s="120"/>
      <c r="M16" s="120"/>
      <c r="N16" s="120"/>
    </row>
    <row r="17" spans="1:14" ht="15.75">
      <c r="A17" s="116" t="s">
        <v>116</v>
      </c>
      <c r="B17" s="116"/>
      <c r="C17" s="91"/>
      <c r="D17" s="91" t="s">
        <v>36</v>
      </c>
      <c r="F17" s="91"/>
      <c r="G17" s="91"/>
      <c r="H17" s="91" t="s">
        <v>37</v>
      </c>
      <c r="I17" s="91"/>
      <c r="J17" s="19"/>
      <c r="L17" s="91" t="s">
        <v>38</v>
      </c>
      <c r="M17" s="91"/>
      <c r="N17" s="91"/>
    </row>
  </sheetData>
  <mergeCells count="25">
    <mergeCell ref="A6:N6"/>
    <mergeCell ref="A1:D1"/>
    <mergeCell ref="F1:N1"/>
    <mergeCell ref="A2:D2"/>
    <mergeCell ref="F2:N2"/>
    <mergeCell ref="A4:N4"/>
    <mergeCell ref="A5:N5"/>
    <mergeCell ref="A7:N7"/>
    <mergeCell ref="A8:L8"/>
    <mergeCell ref="A9:A10"/>
    <mergeCell ref="B9:B10"/>
    <mergeCell ref="C9:D10"/>
    <mergeCell ref="E9:E10"/>
    <mergeCell ref="F9:F10"/>
    <mergeCell ref="G9:H9"/>
    <mergeCell ref="I9:J9"/>
    <mergeCell ref="K9:K10"/>
    <mergeCell ref="L9:L10"/>
    <mergeCell ref="M9:M10"/>
    <mergeCell ref="N9:N10"/>
    <mergeCell ref="A14:K14"/>
    <mergeCell ref="A15:L15"/>
    <mergeCell ref="A16:E16"/>
    <mergeCell ref="K16:N16"/>
    <mergeCell ref="A17:B17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E22" sqref="E22"/>
    </sheetView>
  </sheetViews>
  <sheetFormatPr defaultRowHeight="15"/>
  <cols>
    <col min="1" max="1" width="5.5703125" customWidth="1"/>
    <col min="2" max="2" width="13.85546875" customWidth="1"/>
    <col min="3" max="3" width="15.7109375" customWidth="1"/>
    <col min="4" max="4" width="7.140625" customWidth="1"/>
    <col min="5" max="5" width="11.7109375" customWidth="1"/>
    <col min="6" max="6" width="6.85546875" customWidth="1"/>
    <col min="7" max="7" width="7.28515625" customWidth="1"/>
    <col min="8" max="8" width="10.85546875" customWidth="1"/>
    <col min="9" max="9" width="7.140625" customWidth="1"/>
    <col min="10" max="10" width="10.7109375" customWidth="1"/>
    <col min="11" max="11" width="9.42578125" customWidth="1"/>
    <col min="12" max="12" width="18.140625" customWidth="1"/>
    <col min="13" max="13" width="13.28515625" customWidth="1"/>
    <col min="14" max="14" width="7" customWidth="1"/>
  </cols>
  <sheetData>
    <row r="1" spans="1:14" ht="16.5">
      <c r="A1" s="93" t="s">
        <v>7</v>
      </c>
      <c r="B1" s="93"/>
      <c r="C1" s="93"/>
      <c r="D1" s="93"/>
      <c r="F1" s="93" t="s">
        <v>0</v>
      </c>
      <c r="G1" s="93"/>
      <c r="H1" s="93"/>
      <c r="I1" s="93"/>
      <c r="J1" s="93"/>
      <c r="K1" s="93"/>
      <c r="L1" s="93"/>
      <c r="M1" s="93"/>
      <c r="N1" s="93"/>
    </row>
    <row r="2" spans="1:14" ht="16.5">
      <c r="A2" s="94" t="s">
        <v>8</v>
      </c>
      <c r="B2" s="94"/>
      <c r="C2" s="94"/>
      <c r="D2" s="94"/>
      <c r="F2" s="94" t="s">
        <v>1</v>
      </c>
      <c r="G2" s="94"/>
      <c r="H2" s="94"/>
      <c r="I2" s="94"/>
      <c r="J2" s="94"/>
      <c r="K2" s="94"/>
      <c r="L2" s="94"/>
      <c r="M2" s="94"/>
      <c r="N2" s="94"/>
    </row>
    <row r="3" spans="1:14" ht="15.75">
      <c r="A3" s="2"/>
      <c r="B3" s="2"/>
      <c r="C3" s="2"/>
      <c r="D3" s="3"/>
      <c r="E3" s="3"/>
      <c r="F3" s="3"/>
      <c r="G3" s="3"/>
      <c r="H3" s="1"/>
      <c r="I3" s="1"/>
    </row>
    <row r="4" spans="1:14" ht="15.75" customHeight="1">
      <c r="A4" s="95" t="s">
        <v>113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</row>
    <row r="5" spans="1:14" ht="15.75">
      <c r="A5" s="95" t="s">
        <v>89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spans="1:14" ht="15.75">
      <c r="A6" s="95" t="s">
        <v>54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15.75">
      <c r="A7" s="108" t="s">
        <v>70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4" ht="15.7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7"/>
    </row>
    <row r="9" spans="1:14" ht="16.5">
      <c r="A9" s="98" t="s">
        <v>35</v>
      </c>
      <c r="B9" s="100" t="s">
        <v>2</v>
      </c>
      <c r="C9" s="102" t="s">
        <v>10</v>
      </c>
      <c r="D9" s="100"/>
      <c r="E9" s="104" t="s">
        <v>3</v>
      </c>
      <c r="F9" s="102" t="s">
        <v>4</v>
      </c>
      <c r="G9" s="106" t="s">
        <v>30</v>
      </c>
      <c r="H9" s="107"/>
      <c r="I9" s="109" t="s">
        <v>31</v>
      </c>
      <c r="J9" s="110"/>
      <c r="K9" s="111" t="s">
        <v>32</v>
      </c>
      <c r="L9" s="113" t="s">
        <v>34</v>
      </c>
      <c r="M9" s="96" t="s">
        <v>39</v>
      </c>
      <c r="N9" s="114" t="s">
        <v>6</v>
      </c>
    </row>
    <row r="10" spans="1:14" ht="16.5">
      <c r="A10" s="121"/>
      <c r="B10" s="122"/>
      <c r="C10" s="123"/>
      <c r="D10" s="122"/>
      <c r="E10" s="124"/>
      <c r="F10" s="124"/>
      <c r="G10" s="30" t="s">
        <v>33</v>
      </c>
      <c r="H10" s="30" t="s">
        <v>5</v>
      </c>
      <c r="I10" s="30" t="s">
        <v>33</v>
      </c>
      <c r="J10" s="30" t="s">
        <v>5</v>
      </c>
      <c r="K10" s="125"/>
      <c r="L10" s="96"/>
      <c r="M10" s="126"/>
      <c r="N10" s="127"/>
    </row>
    <row r="11" spans="1:14" ht="24" customHeight="1">
      <c r="A11" s="31">
        <v>1</v>
      </c>
      <c r="B11" s="24" t="s">
        <v>80</v>
      </c>
      <c r="C11" s="25" t="s">
        <v>50</v>
      </c>
      <c r="D11" s="73" t="s">
        <v>20</v>
      </c>
      <c r="E11" s="38">
        <v>37562</v>
      </c>
      <c r="F11" s="34" t="s">
        <v>12</v>
      </c>
      <c r="G11" s="14">
        <v>3.86</v>
      </c>
      <c r="H11" s="4" t="str">
        <f t="shared" ref="H11:H17" si="0">IF(G11&gt;=3.6,"Xuất sắc",IF(G11&gt;=3.2,"Giỏi",IF(G11&gt;=2.5,"Khá",IF(G11&gt;=2,"Trung bình","Yếu"))))</f>
        <v>Xuất sắc</v>
      </c>
      <c r="I11" s="14">
        <v>94</v>
      </c>
      <c r="J11" s="5" t="str">
        <f t="shared" ref="J11:J17" si="1">IF(I11&gt;=90,"Xuất sắc",IF(I11&gt;=80,"Tốt",IF(I11&gt;=70,"Khá",IF(I11&gt;=50,"Trung bình","Yếu"))))</f>
        <v>Xuất sắc</v>
      </c>
      <c r="K11" s="5" t="s">
        <v>64</v>
      </c>
      <c r="L11" s="29" t="s">
        <v>84</v>
      </c>
      <c r="M11" s="81">
        <f>600000*5</f>
        <v>3000000</v>
      </c>
      <c r="N11" s="79"/>
    </row>
    <row r="12" spans="1:14" ht="24" customHeight="1">
      <c r="A12" s="31">
        <v>2</v>
      </c>
      <c r="B12" s="48">
        <v>2110020002</v>
      </c>
      <c r="C12" s="76" t="s">
        <v>47</v>
      </c>
      <c r="D12" s="77" t="s">
        <v>16</v>
      </c>
      <c r="E12" s="56">
        <v>36977</v>
      </c>
      <c r="F12" s="75" t="s">
        <v>12</v>
      </c>
      <c r="G12" s="22">
        <v>3.83</v>
      </c>
      <c r="H12" s="4" t="str">
        <f t="shared" si="0"/>
        <v>Xuất sắc</v>
      </c>
      <c r="I12" s="14">
        <v>98</v>
      </c>
      <c r="J12" s="5" t="str">
        <f t="shared" si="1"/>
        <v>Xuất sắc</v>
      </c>
      <c r="K12" s="5" t="s">
        <v>64</v>
      </c>
      <c r="L12" s="29" t="s">
        <v>86</v>
      </c>
      <c r="M12" s="81">
        <f t="shared" ref="M12:M13" si="2">600000*5</f>
        <v>3000000</v>
      </c>
      <c r="N12" s="79"/>
    </row>
    <row r="13" spans="1:14" ht="24" customHeight="1">
      <c r="A13" s="31">
        <v>3</v>
      </c>
      <c r="B13" s="70" t="s">
        <v>81</v>
      </c>
      <c r="C13" s="26" t="s">
        <v>51</v>
      </c>
      <c r="D13" s="71" t="s">
        <v>48</v>
      </c>
      <c r="E13" s="128">
        <v>37168</v>
      </c>
      <c r="F13" s="34" t="s">
        <v>41</v>
      </c>
      <c r="G13" s="72">
        <v>3.71</v>
      </c>
      <c r="H13" s="4" t="str">
        <f t="shared" si="0"/>
        <v>Xuất sắc</v>
      </c>
      <c r="I13" s="72">
        <v>94</v>
      </c>
      <c r="J13" s="5" t="str">
        <f t="shared" si="1"/>
        <v>Xuất sắc</v>
      </c>
      <c r="K13" s="5" t="s">
        <v>64</v>
      </c>
      <c r="L13" s="29" t="s">
        <v>85</v>
      </c>
      <c r="M13" s="81">
        <f t="shared" si="2"/>
        <v>3000000</v>
      </c>
      <c r="N13" s="79"/>
    </row>
    <row r="14" spans="1:14" ht="24" customHeight="1">
      <c r="A14" s="31">
        <v>4</v>
      </c>
      <c r="B14" s="47">
        <v>2110050024</v>
      </c>
      <c r="C14" s="36" t="s">
        <v>46</v>
      </c>
      <c r="D14" s="37" t="s">
        <v>29</v>
      </c>
      <c r="E14" s="129">
        <v>37943</v>
      </c>
      <c r="F14" s="34" t="s">
        <v>12</v>
      </c>
      <c r="G14" s="78">
        <v>3.64</v>
      </c>
      <c r="H14" s="4" t="str">
        <f t="shared" si="0"/>
        <v>Xuất sắc</v>
      </c>
      <c r="I14" s="74">
        <v>86</v>
      </c>
      <c r="J14" s="5" t="str">
        <f t="shared" si="1"/>
        <v>Tốt</v>
      </c>
      <c r="K14" s="5" t="s">
        <v>44</v>
      </c>
      <c r="L14" s="29" t="s">
        <v>87</v>
      </c>
      <c r="M14" s="81">
        <f>580000*5</f>
        <v>2900000</v>
      </c>
      <c r="N14" s="79"/>
    </row>
    <row r="15" spans="1:14" ht="24" customHeight="1">
      <c r="A15" s="31">
        <v>5</v>
      </c>
      <c r="B15" s="70" t="s">
        <v>82</v>
      </c>
      <c r="C15" s="26" t="s">
        <v>26</v>
      </c>
      <c r="D15" s="71" t="s">
        <v>43</v>
      </c>
      <c r="E15" s="128">
        <v>37292</v>
      </c>
      <c r="F15" s="34" t="s">
        <v>12</v>
      </c>
      <c r="G15" s="72">
        <v>3.57</v>
      </c>
      <c r="H15" s="4" t="str">
        <f t="shared" si="0"/>
        <v>Giỏi</v>
      </c>
      <c r="I15" s="72">
        <v>98</v>
      </c>
      <c r="J15" s="5" t="str">
        <f t="shared" si="1"/>
        <v>Xuất sắc</v>
      </c>
      <c r="K15" s="5" t="s">
        <v>44</v>
      </c>
      <c r="L15" s="29" t="s">
        <v>85</v>
      </c>
      <c r="M15" s="81">
        <f t="shared" ref="M15:M17" si="3">580000*5</f>
        <v>2900000</v>
      </c>
      <c r="N15" s="79"/>
    </row>
    <row r="16" spans="1:14" ht="24" customHeight="1">
      <c r="A16" s="31">
        <v>6</v>
      </c>
      <c r="B16" s="70" t="s">
        <v>83</v>
      </c>
      <c r="C16" s="26" t="s">
        <v>52</v>
      </c>
      <c r="D16" s="71" t="s">
        <v>15</v>
      </c>
      <c r="E16" s="128">
        <v>37449</v>
      </c>
      <c r="F16" s="34" t="s">
        <v>12</v>
      </c>
      <c r="G16" s="72">
        <v>3.57</v>
      </c>
      <c r="H16" s="4" t="str">
        <f t="shared" si="0"/>
        <v>Giỏi</v>
      </c>
      <c r="I16" s="72">
        <v>94</v>
      </c>
      <c r="J16" s="5" t="str">
        <f t="shared" si="1"/>
        <v>Xuất sắc</v>
      </c>
      <c r="K16" s="5" t="s">
        <v>44</v>
      </c>
      <c r="L16" s="29" t="s">
        <v>85</v>
      </c>
      <c r="M16" s="81">
        <f t="shared" si="3"/>
        <v>2900000</v>
      </c>
      <c r="N16" s="79"/>
    </row>
    <row r="17" spans="1:14" ht="24" customHeight="1">
      <c r="A17" s="31">
        <v>7</v>
      </c>
      <c r="B17" s="47">
        <v>2110050014</v>
      </c>
      <c r="C17" s="36" t="s">
        <v>117</v>
      </c>
      <c r="D17" s="37" t="s">
        <v>118</v>
      </c>
      <c r="E17" s="129">
        <v>37904</v>
      </c>
      <c r="F17" s="34" t="s">
        <v>41</v>
      </c>
      <c r="G17" s="92">
        <v>3.53</v>
      </c>
      <c r="H17" s="4" t="str">
        <f t="shared" si="0"/>
        <v>Giỏi</v>
      </c>
      <c r="I17" s="4">
        <v>98</v>
      </c>
      <c r="J17" s="5" t="str">
        <f t="shared" si="1"/>
        <v>Xuất sắc</v>
      </c>
      <c r="K17" s="5" t="s">
        <v>44</v>
      </c>
      <c r="L17" s="29" t="s">
        <v>87</v>
      </c>
      <c r="M17" s="81">
        <f t="shared" si="3"/>
        <v>2900000</v>
      </c>
      <c r="N17" s="79"/>
    </row>
    <row r="18" spans="1:14" ht="15.75">
      <c r="A18" s="117" t="s">
        <v>88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8"/>
      <c r="M18" s="90">
        <f>SUM(M11:M17)</f>
        <v>20600000</v>
      </c>
      <c r="N18" s="16"/>
    </row>
    <row r="19" spans="1:14" ht="15.75">
      <c r="A19" s="118" t="s">
        <v>119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20"/>
    </row>
    <row r="20" spans="1:14" ht="15.75">
      <c r="A20" s="119"/>
      <c r="B20" s="119"/>
      <c r="C20" s="119"/>
      <c r="D20" s="119"/>
      <c r="E20" s="119"/>
      <c r="F20" s="19"/>
      <c r="G20" s="19"/>
      <c r="H20" s="19"/>
      <c r="I20" s="19"/>
      <c r="J20" s="19"/>
      <c r="K20" s="120" t="s">
        <v>69</v>
      </c>
      <c r="L20" s="120"/>
      <c r="M20" s="120"/>
      <c r="N20" s="120"/>
    </row>
    <row r="21" spans="1:14" ht="15.75">
      <c r="A21" s="116" t="s">
        <v>116</v>
      </c>
      <c r="B21" s="116"/>
      <c r="C21" s="91"/>
      <c r="D21" s="91" t="s">
        <v>36</v>
      </c>
      <c r="F21" s="91"/>
      <c r="G21" s="91"/>
      <c r="H21" s="91" t="s">
        <v>37</v>
      </c>
      <c r="I21" s="91"/>
      <c r="J21" s="19"/>
      <c r="L21" s="91" t="s">
        <v>38</v>
      </c>
      <c r="M21" s="91"/>
      <c r="N21" s="91"/>
    </row>
  </sheetData>
  <mergeCells count="25">
    <mergeCell ref="A6:N6"/>
    <mergeCell ref="A1:D1"/>
    <mergeCell ref="F1:N1"/>
    <mergeCell ref="A2:D2"/>
    <mergeCell ref="F2:N2"/>
    <mergeCell ref="A4:N4"/>
    <mergeCell ref="A5:N5"/>
    <mergeCell ref="A7:N7"/>
    <mergeCell ref="A8:L8"/>
    <mergeCell ref="A9:A10"/>
    <mergeCell ref="B9:B10"/>
    <mergeCell ref="C9:D10"/>
    <mergeCell ref="E9:E10"/>
    <mergeCell ref="F9:F10"/>
    <mergeCell ref="G9:H9"/>
    <mergeCell ref="I9:J9"/>
    <mergeCell ref="K9:K10"/>
    <mergeCell ref="L9:L10"/>
    <mergeCell ref="M9:M10"/>
    <mergeCell ref="N9:N10"/>
    <mergeCell ref="A18:K18"/>
    <mergeCell ref="A19:L19"/>
    <mergeCell ref="A20:E20"/>
    <mergeCell ref="K20:N20"/>
    <mergeCell ref="A21:B21"/>
  </mergeCells>
  <pageMargins left="0.7" right="0.7" top="0.75" bottom="0.75" header="0.3" footer="0.3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NHÓM 1</vt:lpstr>
      <vt:lpstr> NHÓM 2</vt:lpstr>
      <vt:lpstr>NHÓM 3</vt:lpstr>
      <vt:lpstr>NHÓM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 PC</cp:lastModifiedBy>
  <cp:lastPrinted>2023-08-09T03:33:51Z</cp:lastPrinted>
  <dcterms:created xsi:type="dcterms:W3CDTF">2021-02-01T01:57:52Z</dcterms:created>
  <dcterms:modified xsi:type="dcterms:W3CDTF">2023-08-09T06:33:56Z</dcterms:modified>
</cp:coreProperties>
</file>